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Інвестиційні проєкти на сайт\30 липня 2026\"/>
    </mc:Choice>
  </mc:AlternateContent>
  <xr:revisionPtr revIDLastSave="0" documentId="13_ncr:1_{27D3B400-9B5F-4B37-AEDA-70046028B2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ЄКТИ_2027-2029" sheetId="4" r:id="rId1"/>
  </sheets>
  <definedNames>
    <definedName name="_xlnm.Print_Titles" localSheetId="0">'ПРОЄКТИ_2027-2029'!$5:$6</definedName>
    <definedName name="_xlnm.Print_Area" localSheetId="0">'ПРОЄКТИ_2027-2029'!$A$2:$G$43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4" l="1"/>
  <c r="E36" i="4"/>
  <c r="F36" i="4"/>
  <c r="G36" i="4"/>
  <c r="G43" i="4"/>
  <c r="F43" i="4"/>
  <c r="E43" i="4"/>
  <c r="G42" i="4"/>
  <c r="F42" i="4"/>
  <c r="E42" i="4"/>
  <c r="G41" i="4"/>
  <c r="F41" i="4"/>
  <c r="E41" i="4"/>
  <c r="G40" i="4"/>
  <c r="F40" i="4"/>
  <c r="E40" i="4"/>
  <c r="G39" i="4"/>
  <c r="F39" i="4"/>
  <c r="E39" i="4"/>
  <c r="F38" i="4"/>
  <c r="E38" i="4"/>
  <c r="G37" i="4"/>
  <c r="F37" i="4"/>
  <c r="E37" i="4"/>
  <c r="D34" i="4"/>
  <c r="D33" i="4"/>
  <c r="D32" i="4"/>
  <c r="G31" i="4"/>
  <c r="F31" i="4"/>
  <c r="E31" i="4"/>
  <c r="D30" i="4"/>
  <c r="D29" i="4"/>
  <c r="D28" i="4"/>
  <c r="G27" i="4"/>
  <c r="F27" i="4"/>
  <c r="E27" i="4"/>
  <c r="D26" i="4"/>
  <c r="D25" i="4"/>
  <c r="D24" i="4"/>
  <c r="D23" i="4"/>
  <c r="D22" i="4"/>
  <c r="D21" i="4"/>
  <c r="D20" i="4"/>
  <c r="D19" i="4"/>
  <c r="G18" i="4"/>
  <c r="F18" i="4"/>
  <c r="E18" i="4"/>
  <c r="D17" i="4"/>
  <c r="D16" i="4"/>
  <c r="D15" i="4"/>
  <c r="G14" i="4"/>
  <c r="G38" i="4" s="1"/>
  <c r="D13" i="4"/>
  <c r="F12" i="4"/>
  <c r="E12" i="4"/>
  <c r="D11" i="4"/>
  <c r="D10" i="4" s="1"/>
  <c r="G10" i="4"/>
  <c r="F10" i="4"/>
  <c r="E10" i="4"/>
  <c r="D9" i="4"/>
  <c r="D8" i="4"/>
  <c r="G7" i="4"/>
  <c r="F7" i="4"/>
  <c r="E7" i="4"/>
  <c r="D43" i="4" l="1"/>
  <c r="D7" i="4"/>
  <c r="D14" i="4"/>
  <c r="D38" i="4" s="1"/>
  <c r="D41" i="4"/>
  <c r="E35" i="4"/>
  <c r="F35" i="4"/>
  <c r="G12" i="4"/>
  <c r="G35" i="4" s="1"/>
  <c r="D40" i="4"/>
  <c r="D37" i="4"/>
  <c r="D27" i="4"/>
  <c r="D18" i="4"/>
  <c r="D12" i="4"/>
  <c r="D39" i="4"/>
  <c r="D31" i="4"/>
  <c r="D42" i="4"/>
  <c r="D35" i="4" l="1"/>
</calcChain>
</file>

<file path=xl/sharedStrings.xml><?xml version="1.0" encoding="utf-8"?>
<sst xmlns="http://schemas.openxmlformats.org/spreadsheetml/2006/main" count="68" uniqueCount="46">
  <si>
    <t>Реконструкція системи опалення житлових будинків з встановленням автоматизованого ІТП з погодним регулюванням у м. Харків (КП "Харківські теплові мережі")</t>
  </si>
  <si>
    <t>Реконструкція вулично-шляхової мережі, мостів, шляхопроводів</t>
  </si>
  <si>
    <t>Будівництво та реконструкція об'єктів Харківського зоопарку</t>
  </si>
  <si>
    <t xml:space="preserve">Будівництво центру оздоровлення та відпочинку дітей "Харків" розміщеного за адресою: Закарпатська область, Хустський район, с. Нижній Студений, урочище "Ялина" </t>
  </si>
  <si>
    <t xml:space="preserve">Аварійно-відновлювальні роботи (капітальний ремонт) багатоквартирних житлових будинків в м. Харків </t>
  </si>
  <si>
    <t>Департамент освіти Харківської міської ради</t>
  </si>
  <si>
    <t>Департамент у справах сім'ї, молоді та спорту Харківської міської ради</t>
  </si>
  <si>
    <t>Департамент з благоустрою, відбудови та реконструкції Харківської міської ради</t>
  </si>
  <si>
    <t>Департамент будівництва та шляхового господарства Харківської міської ради</t>
  </si>
  <si>
    <t>Капітальний ремонт вхідної групи та благоустрій прилеглої території КЗ "Харківський палац дитячої та юнацької творчості" за адресою: м. Харків, проспект Тракторобудівників, 55</t>
  </si>
  <si>
    <t>у тому числі за роками:</t>
  </si>
  <si>
    <t>тис гривень</t>
  </si>
  <si>
    <t>Будівництво та облаштування захисних споруд (протирадіаційних укриттів) в закладах освіти</t>
  </si>
  <si>
    <t>Аварійно-відновлювальні роботи (капітальний ремонт) багатоквартирних житлових будинків ЖБК, ЖК, ОСББ</t>
  </si>
  <si>
    <t>Обсяг публічних інвестицій на 2027-2029 роки</t>
  </si>
  <si>
    <t>Капітальний ремонт будівлі КЗ "Харківський палац дитячої та юнацької творчості" за адресою: м. Харків, проспект Тракторобудівників, 55</t>
  </si>
  <si>
    <t xml:space="preserve">Будівництво по  розширенню міського кладовища № 18 по пр. Гагаріна, 362 у м. Харків. Коригування  </t>
  </si>
  <si>
    <t xml:space="preserve">Будівництво колумбарних стін на міському кладовищі № 2 по вул. Григорія Сковороди, 102 та на території крематорію по вул. Надбірна,3        </t>
  </si>
  <si>
    <t>Реконструкція мереж зовнішнього освітлення
в м. Харків</t>
  </si>
  <si>
    <t>Обсяг публічних інвестицій
 на підготовку та реалізацію публічних інвестиційних проєктів Харківської міської територіальної громади
  на 2027-2029 роки</t>
  </si>
  <si>
    <t>Реконструкція трамвайних колій, ліній, контактних мереж</t>
  </si>
  <si>
    <t>Інвестиційний проєкт</t>
  </si>
  <si>
    <t>2027 рік 
(план)</t>
  </si>
  <si>
    <t>2028 рік 
(план)</t>
  </si>
  <si>
    <t>2029 рік
 (план)</t>
  </si>
  <si>
    <t>Нове будівництво (розміщення) модульних газових когенераційних установок у м. Харкові (КП "Харківські теплові мережі")</t>
  </si>
  <si>
    <t>Нове будівництво модульної транспортабельної котельні в м. Харкові (КП "Харківські теплові мережі")</t>
  </si>
  <si>
    <t>Реконструкція (відновлення) теплових мереж в м. Харкові (КП "Харківські теплові мережі")</t>
  </si>
  <si>
    <t>Реконструкція об'єкту КП "Харківські теплові мережі" шляхом встановлення КГУ (КП "Харківські теплові мережі")</t>
  </si>
  <si>
    <t>Реконструкція ЦТП в м. Харків (КП "Харківські теплові мережі")</t>
  </si>
  <si>
    <t>Реконструкція ділянки водогону в м.Харків (КП "Харківводоканал")</t>
  </si>
  <si>
    <t>Реконструкція ділянки каналізаційного колектору в м.Харків (КП "Харківводоканал")</t>
  </si>
  <si>
    <t xml:space="preserve">Реконструкція колумбарних стін  на міському кладовищі № 2 по вул. Григорія Сковороди,102 , міському кладовищі № 8 по вул. Добродецького, 48 </t>
  </si>
  <si>
    <t>Реконструкція колектору зливової каналізації по вул. Полтавський Шлях від вул. Холодногірської до вул. Залютинської у м. Харків</t>
  </si>
  <si>
    <t>Головний розпорядник /
галузь (сектор) для публічного інвестування</t>
  </si>
  <si>
    <t>Освіта і наука</t>
  </si>
  <si>
    <t xml:space="preserve">Соціальна сфера </t>
  </si>
  <si>
    <t>Департамент житлово-комунального господарства  Харківської міської ради</t>
  </si>
  <si>
    <t>Довкілля</t>
  </si>
  <si>
    <t>Муніципальна інфраструктура та послуги</t>
  </si>
  <si>
    <t>Департаменту з питань критичної інфраструктури та забезпечення життєдіяльності міста Харківської міської ради</t>
  </si>
  <si>
    <t>Енергетика</t>
  </si>
  <si>
    <t>Житло</t>
  </si>
  <si>
    <t>Транспорт та послуги поштового зв’язку</t>
  </si>
  <si>
    <t xml:space="preserve">РАЗОМ </t>
  </si>
  <si>
    <t>в тому числі за галузью (сектором) для публічного інвестування: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</si>
</sst>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.0"/>
    <numFmt numFmtId="166" formatCode="#,##0.0;[Red]#,##0.0"/>
  </numFmts>
  <fonts count="14" x14ac:knownFonts="1">
    <font>
      <sz val="8"/>
      <color rgb="FF000000"/>
      <name val="Tahoma"/>
    </font>
    <font>
      <sz val="14"/>
      <color indexed="8"/>
      <name val="Tahoma"/>
      <family val="2"/>
      <charset val="204"/>
    </font>
    <font>
      <b/>
      <sz val="16"/>
      <color indexed="8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i/>
      <sz val="16"/>
      <color indexed="8"/>
      <name val="Times New Roman"/>
      <family val="1"/>
      <charset val="204"/>
    </font>
    <font>
      <i/>
      <sz val="14"/>
      <color indexed="8"/>
      <name val="Tahoma"/>
      <family val="2"/>
      <charset val="204"/>
    </font>
    <font>
      <i/>
      <sz val="8"/>
      <color rgb="FF000000"/>
      <name val="Tahoma"/>
      <family val="2"/>
      <charset val="204"/>
    </font>
    <font>
      <sz val="14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ahoma"/>
      <family val="2"/>
      <charset val="204"/>
    </font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i/>
      <sz val="1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10" fillId="0" borderId="0"/>
    <xf numFmtId="0" fontId="11" fillId="0" borderId="0"/>
  </cellStyleXfs>
  <cellXfs count="26"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64" fontId="1" fillId="0" borderId="0" xfId="0" applyNumberFormat="1" applyFont="1" applyAlignment="1">
      <alignment horizontal="left" vertical="top" wrapText="1"/>
    </xf>
    <xf numFmtId="4" fontId="1" fillId="0" borderId="0" xfId="0" applyNumberFormat="1" applyFont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6" fontId="12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165" fontId="5" fillId="0" borderId="1" xfId="0" applyNumberFormat="1" applyFont="1" applyBorder="1" applyAlignment="1">
      <alignment vertical="center" wrapText="1"/>
    </xf>
    <xf numFmtId="0" fontId="10" fillId="0" borderId="0" xfId="0" applyFont="1" applyAlignment="1">
      <alignment horizontal="left" vertical="top" wrapText="1"/>
    </xf>
    <xf numFmtId="164" fontId="13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</cellXfs>
  <cellStyles count="4">
    <cellStyle name="Звичайний" xfId="0" builtinId="0"/>
    <cellStyle name="Звичайний 2" xfId="2" xr:uid="{494E3E06-72C4-4BBC-B765-CA1A1C0C6410}"/>
    <cellStyle name="Звичайний 3" xfId="3" xr:uid="{23BC87A8-F45B-4BD4-8DBC-8C6859E71041}"/>
    <cellStyle name="Звичайний 4" xfId="1" xr:uid="{78E9AF74-AC73-4A63-B643-E8C863214A7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A792D-50CF-476F-B886-5AD9BA63572C}">
  <dimension ref="B2:G63"/>
  <sheetViews>
    <sheetView tabSelected="1" zoomScaleNormal="100" zoomScaleSheetLayoutView="100" workbookViewId="0">
      <pane xSplit="1" ySplit="6" topLeftCell="B20" activePane="bottomRight" state="frozenSplit"/>
      <selection activeCell="B36" sqref="B36:C36"/>
      <selection pane="topRight" activeCell="B3" sqref="B3:G3"/>
      <selection pane="bottomLeft" activeCell="A7" sqref="A7"/>
      <selection pane="bottomRight" activeCell="I8" sqref="I8"/>
    </sheetView>
  </sheetViews>
  <sheetFormatPr defaultRowHeight="10.5" x14ac:dyDescent="0.15"/>
  <cols>
    <col min="2" max="2" width="59.1640625" customWidth="1"/>
    <col min="3" max="3" width="97.83203125" customWidth="1"/>
    <col min="4" max="4" width="27.5" customWidth="1"/>
    <col min="5" max="5" width="22" customWidth="1"/>
    <col min="6" max="6" width="20.83203125" customWidth="1"/>
    <col min="7" max="7" width="21.33203125" customWidth="1"/>
  </cols>
  <sheetData>
    <row r="2" spans="2:7" hidden="1" x14ac:dyDescent="0.15"/>
    <row r="3" spans="2:7" ht="82.5" customHeight="1" x14ac:dyDescent="0.15">
      <c r="B3" s="23" t="s">
        <v>19</v>
      </c>
      <c r="C3" s="23"/>
      <c r="D3" s="23"/>
      <c r="E3" s="23"/>
      <c r="F3" s="23"/>
      <c r="G3" s="23"/>
    </row>
    <row r="4" spans="2:7" ht="18.75" customHeight="1" x14ac:dyDescent="0.15">
      <c r="B4" s="15"/>
      <c r="C4" s="10"/>
      <c r="D4" s="10"/>
      <c r="E4" s="10"/>
      <c r="F4" s="10"/>
      <c r="G4" s="14" t="s">
        <v>11</v>
      </c>
    </row>
    <row r="5" spans="2:7" ht="26.25" customHeight="1" x14ac:dyDescent="0.15">
      <c r="B5" s="24" t="s">
        <v>34</v>
      </c>
      <c r="C5" s="24" t="s">
        <v>21</v>
      </c>
      <c r="D5" s="25" t="s">
        <v>14</v>
      </c>
      <c r="E5" s="24" t="s">
        <v>10</v>
      </c>
      <c r="F5" s="24"/>
      <c r="G5" s="24"/>
    </row>
    <row r="6" spans="2:7" ht="48.75" customHeight="1" x14ac:dyDescent="0.15">
      <c r="B6" s="24"/>
      <c r="C6" s="24"/>
      <c r="D6" s="25"/>
      <c r="E6" s="5" t="s">
        <v>22</v>
      </c>
      <c r="F6" s="5" t="s">
        <v>23</v>
      </c>
      <c r="G6" s="5" t="s">
        <v>24</v>
      </c>
    </row>
    <row r="7" spans="2:7" ht="44.25" customHeight="1" x14ac:dyDescent="0.15">
      <c r="B7" s="8" t="s">
        <v>5</v>
      </c>
      <c r="C7" s="7"/>
      <c r="D7" s="11">
        <f>SUM(D8:D9)</f>
        <v>53300</v>
      </c>
      <c r="E7" s="11">
        <f t="shared" ref="E7:G7" si="0">SUM(E8:E9)</f>
        <v>33800</v>
      </c>
      <c r="F7" s="11">
        <f t="shared" si="0"/>
        <v>17500</v>
      </c>
      <c r="G7" s="11">
        <f t="shared" si="0"/>
        <v>2000</v>
      </c>
    </row>
    <row r="8" spans="2:7" ht="72.75" customHeight="1" x14ac:dyDescent="0.15">
      <c r="B8" s="5" t="s">
        <v>35</v>
      </c>
      <c r="C8" s="7" t="s">
        <v>9</v>
      </c>
      <c r="D8" s="11">
        <f>E8+F8+G8</f>
        <v>16000</v>
      </c>
      <c r="E8" s="12">
        <v>16000</v>
      </c>
      <c r="F8" s="12"/>
      <c r="G8" s="12"/>
    </row>
    <row r="9" spans="2:7" ht="60.75" x14ac:dyDescent="0.15">
      <c r="B9" s="5" t="s">
        <v>35</v>
      </c>
      <c r="C9" s="7" t="s">
        <v>15</v>
      </c>
      <c r="D9" s="11">
        <f>E9+F9+G9</f>
        <v>37300</v>
      </c>
      <c r="E9" s="12">
        <v>17800</v>
      </c>
      <c r="F9" s="12">
        <v>17500</v>
      </c>
      <c r="G9" s="12">
        <v>2000</v>
      </c>
    </row>
    <row r="10" spans="2:7" ht="60.75" x14ac:dyDescent="0.15">
      <c r="B10" s="6" t="s">
        <v>6</v>
      </c>
      <c r="C10" s="7"/>
      <c r="D10" s="11">
        <f>D11</f>
        <v>105223.8</v>
      </c>
      <c r="E10" s="11">
        <f t="shared" ref="E10:G10" si="1">E11</f>
        <v>51770</v>
      </c>
      <c r="F10" s="11">
        <f t="shared" si="1"/>
        <v>53453.8</v>
      </c>
      <c r="G10" s="11">
        <f t="shared" si="1"/>
        <v>0</v>
      </c>
    </row>
    <row r="11" spans="2:7" ht="60.75" x14ac:dyDescent="0.15">
      <c r="B11" s="5" t="s">
        <v>36</v>
      </c>
      <c r="C11" s="7" t="s">
        <v>3</v>
      </c>
      <c r="D11" s="11">
        <f>E11+F11+G11</f>
        <v>105223.8</v>
      </c>
      <c r="E11" s="12">
        <v>51770</v>
      </c>
      <c r="F11" s="12">
        <v>53453.8</v>
      </c>
      <c r="G11" s="12"/>
    </row>
    <row r="12" spans="2:7" ht="65.25" customHeight="1" x14ac:dyDescent="0.15">
      <c r="B12" s="6" t="s">
        <v>37</v>
      </c>
      <c r="C12" s="4"/>
      <c r="D12" s="11">
        <f t="shared" ref="D12:G12" si="2">SUM(D13:D17)</f>
        <v>594000</v>
      </c>
      <c r="E12" s="11">
        <f t="shared" si="2"/>
        <v>198000</v>
      </c>
      <c r="F12" s="11">
        <f t="shared" si="2"/>
        <v>198000</v>
      </c>
      <c r="G12" s="11">
        <f t="shared" si="2"/>
        <v>198000</v>
      </c>
    </row>
    <row r="13" spans="2:7" ht="26.25" customHeight="1" x14ac:dyDescent="0.15">
      <c r="B13" s="5" t="s">
        <v>38</v>
      </c>
      <c r="C13" s="7" t="s">
        <v>2</v>
      </c>
      <c r="D13" s="12">
        <f t="shared" ref="D13:D17" si="3">E13+F13+G13</f>
        <v>420000</v>
      </c>
      <c r="E13" s="12">
        <v>140000</v>
      </c>
      <c r="F13" s="12">
        <v>140000</v>
      </c>
      <c r="G13" s="12">
        <v>140000</v>
      </c>
    </row>
    <row r="14" spans="2:7" ht="45.75" customHeight="1" x14ac:dyDescent="0.15">
      <c r="B14" s="5" t="s">
        <v>39</v>
      </c>
      <c r="C14" s="7" t="s">
        <v>16</v>
      </c>
      <c r="D14" s="12">
        <f t="shared" si="3"/>
        <v>48226.26</v>
      </c>
      <c r="E14" s="12">
        <v>15000</v>
      </c>
      <c r="F14" s="12">
        <v>15000</v>
      </c>
      <c r="G14" s="13">
        <f>15000+3226.26</f>
        <v>18226.260000000002</v>
      </c>
    </row>
    <row r="15" spans="2:7" ht="60.75" x14ac:dyDescent="0.15">
      <c r="B15" s="5" t="s">
        <v>39</v>
      </c>
      <c r="C15" s="7" t="s">
        <v>32</v>
      </c>
      <c r="D15" s="12">
        <f t="shared" si="3"/>
        <v>6271.2849999999999</v>
      </c>
      <c r="E15" s="12">
        <v>2248.77</v>
      </c>
      <c r="F15" s="12">
        <v>2248.7750000000001</v>
      </c>
      <c r="G15" s="12">
        <v>1773.74</v>
      </c>
    </row>
    <row r="16" spans="2:7" ht="60.75" x14ac:dyDescent="0.15">
      <c r="B16" s="4" t="s">
        <v>39</v>
      </c>
      <c r="C16" s="7" t="s">
        <v>17</v>
      </c>
      <c r="D16" s="12">
        <f t="shared" si="3"/>
        <v>5502.4549999999999</v>
      </c>
      <c r="E16" s="12">
        <v>2751.23</v>
      </c>
      <c r="F16" s="12">
        <v>2751.2249999999999</v>
      </c>
      <c r="G16" s="12"/>
    </row>
    <row r="17" spans="2:7" ht="40.5" x14ac:dyDescent="0.15">
      <c r="B17" s="4" t="s">
        <v>39</v>
      </c>
      <c r="C17" s="7" t="s">
        <v>18</v>
      </c>
      <c r="D17" s="12">
        <f t="shared" si="3"/>
        <v>114000</v>
      </c>
      <c r="E17" s="12">
        <v>38000</v>
      </c>
      <c r="F17" s="12">
        <v>38000</v>
      </c>
      <c r="G17" s="12">
        <v>38000</v>
      </c>
    </row>
    <row r="18" spans="2:7" ht="78.75" customHeight="1" x14ac:dyDescent="0.15">
      <c r="B18" s="6" t="s">
        <v>40</v>
      </c>
      <c r="C18" s="7"/>
      <c r="D18" s="11">
        <f>SUM(D19:D26)</f>
        <v>900000</v>
      </c>
      <c r="E18" s="11">
        <f>SUM(E19:E26)</f>
        <v>300000</v>
      </c>
      <c r="F18" s="11">
        <f t="shared" ref="F18:G18" si="4">SUM(F19:F26)</f>
        <v>300000</v>
      </c>
      <c r="G18" s="11">
        <f t="shared" si="4"/>
        <v>300000</v>
      </c>
    </row>
    <row r="19" spans="2:7" s="17" customFormat="1" ht="40.5" x14ac:dyDescent="0.15">
      <c r="B19" s="5" t="s">
        <v>41</v>
      </c>
      <c r="C19" s="7" t="s">
        <v>26</v>
      </c>
      <c r="D19" s="12">
        <f t="shared" ref="D19:D26" si="5">E19+F19+G19</f>
        <v>150000</v>
      </c>
      <c r="E19" s="12">
        <v>50000</v>
      </c>
      <c r="F19" s="12">
        <v>50000</v>
      </c>
      <c r="G19" s="12">
        <v>50000</v>
      </c>
    </row>
    <row r="20" spans="2:7" s="17" customFormat="1" ht="60.75" x14ac:dyDescent="0.15">
      <c r="B20" s="5" t="s">
        <v>41</v>
      </c>
      <c r="C20" s="7" t="s">
        <v>25</v>
      </c>
      <c r="D20" s="12">
        <f t="shared" si="5"/>
        <v>150000</v>
      </c>
      <c r="E20" s="12">
        <v>50000</v>
      </c>
      <c r="F20" s="12">
        <v>50000</v>
      </c>
      <c r="G20" s="12">
        <v>50000</v>
      </c>
    </row>
    <row r="21" spans="2:7" s="17" customFormat="1" ht="54" customHeight="1" x14ac:dyDescent="0.15">
      <c r="B21" s="5" t="s">
        <v>41</v>
      </c>
      <c r="C21" s="7" t="s">
        <v>28</v>
      </c>
      <c r="D21" s="12">
        <f>E21+F21+G21</f>
        <v>90000</v>
      </c>
      <c r="E21" s="12">
        <v>30000</v>
      </c>
      <c r="F21" s="12">
        <v>30000</v>
      </c>
      <c r="G21" s="12">
        <v>30000</v>
      </c>
    </row>
    <row r="22" spans="2:7" s="17" customFormat="1" ht="48.75" customHeight="1" x14ac:dyDescent="0.15">
      <c r="B22" s="4" t="s">
        <v>39</v>
      </c>
      <c r="C22" s="7" t="s">
        <v>27</v>
      </c>
      <c r="D22" s="12">
        <f t="shared" si="5"/>
        <v>390000</v>
      </c>
      <c r="E22" s="12">
        <v>130000</v>
      </c>
      <c r="F22" s="12">
        <v>130000</v>
      </c>
      <c r="G22" s="12">
        <v>130000</v>
      </c>
    </row>
    <row r="23" spans="2:7" s="17" customFormat="1" ht="72.75" customHeight="1" x14ac:dyDescent="0.15">
      <c r="B23" s="4" t="s">
        <v>39</v>
      </c>
      <c r="C23" s="7" t="s">
        <v>0</v>
      </c>
      <c r="D23" s="12">
        <f t="shared" si="5"/>
        <v>30000</v>
      </c>
      <c r="E23" s="12">
        <v>10000</v>
      </c>
      <c r="F23" s="12">
        <v>10000</v>
      </c>
      <c r="G23" s="12">
        <v>10000</v>
      </c>
    </row>
    <row r="24" spans="2:7" s="17" customFormat="1" ht="40.5" x14ac:dyDescent="0.15">
      <c r="B24" s="4" t="s">
        <v>39</v>
      </c>
      <c r="C24" s="7" t="s">
        <v>29</v>
      </c>
      <c r="D24" s="12">
        <f t="shared" si="5"/>
        <v>30000</v>
      </c>
      <c r="E24" s="12">
        <v>10000</v>
      </c>
      <c r="F24" s="12">
        <v>10000</v>
      </c>
      <c r="G24" s="12">
        <v>10000</v>
      </c>
    </row>
    <row r="25" spans="2:7" s="17" customFormat="1" ht="40.5" x14ac:dyDescent="0.15">
      <c r="B25" s="4" t="s">
        <v>39</v>
      </c>
      <c r="C25" s="7" t="s">
        <v>30</v>
      </c>
      <c r="D25" s="12">
        <f t="shared" si="5"/>
        <v>30000</v>
      </c>
      <c r="E25" s="12">
        <v>10000</v>
      </c>
      <c r="F25" s="12">
        <v>10000</v>
      </c>
      <c r="G25" s="12">
        <v>10000</v>
      </c>
    </row>
    <row r="26" spans="2:7" s="17" customFormat="1" ht="40.5" x14ac:dyDescent="0.15">
      <c r="B26" s="4" t="s">
        <v>39</v>
      </c>
      <c r="C26" s="7" t="s">
        <v>31</v>
      </c>
      <c r="D26" s="12">
        <f t="shared" si="5"/>
        <v>30000</v>
      </c>
      <c r="E26" s="12">
        <v>10000</v>
      </c>
      <c r="F26" s="12">
        <v>10000</v>
      </c>
      <c r="G26" s="12">
        <v>10000</v>
      </c>
    </row>
    <row r="27" spans="2:7" ht="60.75" x14ac:dyDescent="0.15">
      <c r="B27" s="6" t="s">
        <v>7</v>
      </c>
      <c r="C27" s="8"/>
      <c r="D27" s="11">
        <f>SUM(D28:D30)</f>
        <v>900000</v>
      </c>
      <c r="E27" s="11">
        <f>SUM(E28:E30)</f>
        <v>300000</v>
      </c>
      <c r="F27" s="11">
        <f>SUM(F28:F30)</f>
        <v>300000</v>
      </c>
      <c r="G27" s="11">
        <f>SUM(G28:G30)</f>
        <v>300000</v>
      </c>
    </row>
    <row r="28" spans="2:7" ht="40.5" x14ac:dyDescent="0.15">
      <c r="B28" s="5" t="s">
        <v>35</v>
      </c>
      <c r="C28" s="7" t="s">
        <v>12</v>
      </c>
      <c r="D28" s="12">
        <f>E28+F28+G28</f>
        <v>890000</v>
      </c>
      <c r="E28" s="12">
        <v>290000</v>
      </c>
      <c r="F28" s="12">
        <v>300000</v>
      </c>
      <c r="G28" s="12">
        <v>300000</v>
      </c>
    </row>
    <row r="29" spans="2:7" ht="40.5" x14ac:dyDescent="0.15">
      <c r="B29" s="5" t="s">
        <v>42</v>
      </c>
      <c r="C29" s="7" t="s">
        <v>4</v>
      </c>
      <c r="D29" s="12">
        <f>E29+F29+G29</f>
        <v>5000</v>
      </c>
      <c r="E29" s="12">
        <v>5000</v>
      </c>
      <c r="F29" s="12"/>
      <c r="G29" s="12"/>
    </row>
    <row r="30" spans="2:7" ht="40.5" x14ac:dyDescent="0.15">
      <c r="B30" s="5" t="s">
        <v>42</v>
      </c>
      <c r="C30" s="7" t="s">
        <v>13</v>
      </c>
      <c r="D30" s="12">
        <f t="shared" ref="D30" si="6">E30+F30+G30</f>
        <v>5000</v>
      </c>
      <c r="E30" s="12">
        <v>5000</v>
      </c>
      <c r="F30" s="12"/>
      <c r="G30" s="12"/>
    </row>
    <row r="31" spans="2:7" ht="60.75" x14ac:dyDescent="0.15">
      <c r="B31" s="6" t="s">
        <v>8</v>
      </c>
      <c r="C31" s="8"/>
      <c r="D31" s="11">
        <f>SUM(D32:D34)</f>
        <v>150000</v>
      </c>
      <c r="E31" s="11">
        <f>SUM(E32:E34)</f>
        <v>50000</v>
      </c>
      <c r="F31" s="11">
        <f t="shared" ref="F31:G31" si="7">SUM(F32:F34)</f>
        <v>50000</v>
      </c>
      <c r="G31" s="11">
        <f t="shared" si="7"/>
        <v>50000</v>
      </c>
    </row>
    <row r="32" spans="2:7" ht="41.25" customHeight="1" x14ac:dyDescent="0.15">
      <c r="B32" s="5" t="s">
        <v>43</v>
      </c>
      <c r="C32" s="7" t="s">
        <v>20</v>
      </c>
      <c r="D32" s="12">
        <f t="shared" ref="D32:D34" si="8">E32+F32+G32</f>
        <v>60000</v>
      </c>
      <c r="E32" s="12">
        <v>20000</v>
      </c>
      <c r="F32" s="12">
        <v>20000</v>
      </c>
      <c r="G32" s="12">
        <v>20000</v>
      </c>
    </row>
    <row r="33" spans="2:7" ht="60.75" customHeight="1" x14ac:dyDescent="0.15">
      <c r="B33" s="5" t="s">
        <v>43</v>
      </c>
      <c r="C33" s="7" t="s">
        <v>1</v>
      </c>
      <c r="D33" s="12">
        <f t="shared" si="8"/>
        <v>87000</v>
      </c>
      <c r="E33" s="12">
        <v>29000</v>
      </c>
      <c r="F33" s="12">
        <v>29000</v>
      </c>
      <c r="G33" s="12">
        <v>29000</v>
      </c>
    </row>
    <row r="34" spans="2:7" ht="60.75" customHeight="1" x14ac:dyDescent="0.15">
      <c r="B34" s="5" t="s">
        <v>39</v>
      </c>
      <c r="C34" s="7" t="s">
        <v>33</v>
      </c>
      <c r="D34" s="12">
        <f t="shared" si="8"/>
        <v>3000</v>
      </c>
      <c r="E34" s="12">
        <v>1000</v>
      </c>
      <c r="F34" s="12">
        <v>1000</v>
      </c>
      <c r="G34" s="12">
        <v>1000</v>
      </c>
    </row>
    <row r="35" spans="2:7" ht="40.5" customHeight="1" x14ac:dyDescent="0.15">
      <c r="B35" s="6" t="s">
        <v>44</v>
      </c>
      <c r="C35" s="9"/>
      <c r="D35" s="11">
        <f>D7+D10+D12+D18+D27+D31</f>
        <v>2702523.8</v>
      </c>
      <c r="E35" s="11">
        <f>E7+E10+E12+E18+E27+E31</f>
        <v>933570</v>
      </c>
      <c r="F35" s="11">
        <f>F7+F10+F12+F18+F27+F31</f>
        <v>918953.8</v>
      </c>
      <c r="G35" s="11">
        <f>G7+G10+G12+G18+G27+G31</f>
        <v>850000</v>
      </c>
    </row>
    <row r="36" spans="2:7" s="17" customFormat="1" ht="42" customHeight="1" x14ac:dyDescent="0.15">
      <c r="B36" s="21" t="s">
        <v>45</v>
      </c>
      <c r="C36" s="22"/>
      <c r="D36" s="12">
        <f>SUM(D37:D43)</f>
        <v>2702523.8</v>
      </c>
      <c r="E36" s="12">
        <f t="shared" ref="E36:G36" si="9">SUM(E37:E43)</f>
        <v>933570</v>
      </c>
      <c r="F36" s="12">
        <f t="shared" si="9"/>
        <v>918953.8</v>
      </c>
      <c r="G36" s="12">
        <f t="shared" si="9"/>
        <v>850000</v>
      </c>
    </row>
    <row r="37" spans="2:7" s="20" customFormat="1" ht="23.25" x14ac:dyDescent="0.15">
      <c r="B37" s="18" t="s">
        <v>35</v>
      </c>
      <c r="C37" s="19"/>
      <c r="D37" s="16">
        <f>D8+D9+D28</f>
        <v>943300</v>
      </c>
      <c r="E37" s="16">
        <f>E8+E9+E28</f>
        <v>323800</v>
      </c>
      <c r="F37" s="16">
        <f>F8+F9+F28</f>
        <v>317500</v>
      </c>
      <c r="G37" s="16">
        <f>G8+G9+G28</f>
        <v>302000</v>
      </c>
    </row>
    <row r="38" spans="2:7" s="20" customFormat="1" ht="46.5" x14ac:dyDescent="0.15">
      <c r="B38" s="18" t="s">
        <v>39</v>
      </c>
      <c r="C38" s="19"/>
      <c r="D38" s="16">
        <f>D14+D15+D16+D17+D22+D23+D24+D25+D26+D34</f>
        <v>687000</v>
      </c>
      <c r="E38" s="16">
        <f>E14+E15+E16+E17+E22+E23+E24+E25+E26+E34</f>
        <v>229000</v>
      </c>
      <c r="F38" s="16">
        <f>F14+F15+F16+F17+F22+F23+F24+F25+F26+F34</f>
        <v>229000</v>
      </c>
      <c r="G38" s="16">
        <f>G14+G15+G16+G17+G22+G23+G24+G25+G26+G34</f>
        <v>229000</v>
      </c>
    </row>
    <row r="39" spans="2:7" s="20" customFormat="1" ht="23.25" x14ac:dyDescent="0.15">
      <c r="B39" s="18" t="s">
        <v>38</v>
      </c>
      <c r="C39" s="19"/>
      <c r="D39" s="16">
        <f>D13</f>
        <v>420000</v>
      </c>
      <c r="E39" s="16">
        <f>E13</f>
        <v>140000</v>
      </c>
      <c r="F39" s="16">
        <f>F13</f>
        <v>140000</v>
      </c>
      <c r="G39" s="16">
        <f>G13</f>
        <v>140000</v>
      </c>
    </row>
    <row r="40" spans="2:7" s="20" customFormat="1" ht="23.25" x14ac:dyDescent="0.15">
      <c r="B40" s="18" t="s">
        <v>41</v>
      </c>
      <c r="C40" s="19"/>
      <c r="D40" s="16">
        <f>D19+D20+D21</f>
        <v>390000</v>
      </c>
      <c r="E40" s="16">
        <f>E19+E20+E21</f>
        <v>130000</v>
      </c>
      <c r="F40" s="16">
        <f>F19+F20+F21</f>
        <v>130000</v>
      </c>
      <c r="G40" s="16">
        <f>G19+G20+G21</f>
        <v>130000</v>
      </c>
    </row>
    <row r="41" spans="2:7" s="20" customFormat="1" ht="46.5" x14ac:dyDescent="0.15">
      <c r="B41" s="18" t="s">
        <v>43</v>
      </c>
      <c r="C41" s="19"/>
      <c r="D41" s="16">
        <f>D32+D33</f>
        <v>147000</v>
      </c>
      <c r="E41" s="16">
        <f>E32+E33</f>
        <v>49000</v>
      </c>
      <c r="F41" s="16">
        <f>F32+F33</f>
        <v>49000</v>
      </c>
      <c r="G41" s="16">
        <f>G32+G33</f>
        <v>49000</v>
      </c>
    </row>
    <row r="42" spans="2:7" s="20" customFormat="1" ht="23.25" x14ac:dyDescent="0.15">
      <c r="B42" s="18" t="s">
        <v>36</v>
      </c>
      <c r="C42" s="19"/>
      <c r="D42" s="16">
        <f>D11</f>
        <v>105223.8</v>
      </c>
      <c r="E42" s="16">
        <f>E11</f>
        <v>51770</v>
      </c>
      <c r="F42" s="16">
        <f>F11</f>
        <v>53453.8</v>
      </c>
      <c r="G42" s="16">
        <f>G11</f>
        <v>0</v>
      </c>
    </row>
    <row r="43" spans="2:7" s="20" customFormat="1" ht="23.25" x14ac:dyDescent="0.15">
      <c r="B43" s="18" t="s">
        <v>42</v>
      </c>
      <c r="C43" s="19"/>
      <c r="D43" s="16">
        <f>D29+D30</f>
        <v>10000</v>
      </c>
      <c r="E43" s="16">
        <f t="shared" ref="E43:G43" si="10">E29+E30</f>
        <v>10000</v>
      </c>
      <c r="F43" s="16">
        <f t="shared" si="10"/>
        <v>0</v>
      </c>
      <c r="G43" s="16">
        <f t="shared" si="10"/>
        <v>0</v>
      </c>
    </row>
    <row r="44" spans="2:7" ht="18" x14ac:dyDescent="0.15">
      <c r="B44" s="1"/>
      <c r="C44" s="1"/>
      <c r="D44" s="1"/>
      <c r="E44" s="3"/>
      <c r="F44" s="3"/>
      <c r="G44" s="3"/>
    </row>
    <row r="45" spans="2:7" ht="18" x14ac:dyDescent="0.15">
      <c r="B45" s="1"/>
      <c r="C45" s="1"/>
      <c r="D45" s="1"/>
      <c r="E45" s="2"/>
      <c r="F45" s="2"/>
      <c r="G45" s="2"/>
    </row>
    <row r="46" spans="2:7" ht="18" x14ac:dyDescent="0.15">
      <c r="B46" s="1"/>
      <c r="C46" s="1"/>
      <c r="D46" s="1"/>
      <c r="E46" s="1"/>
      <c r="F46" s="1"/>
      <c r="G46" s="1"/>
    </row>
    <row r="47" spans="2:7" ht="18" x14ac:dyDescent="0.15">
      <c r="B47" s="1"/>
      <c r="C47" s="1"/>
      <c r="D47" s="1"/>
      <c r="E47" s="1"/>
      <c r="F47" s="1"/>
      <c r="G47" s="1"/>
    </row>
    <row r="48" spans="2:7" ht="18" x14ac:dyDescent="0.15">
      <c r="B48" s="1"/>
      <c r="C48" s="1"/>
      <c r="D48" s="1"/>
      <c r="E48" s="2"/>
      <c r="F48" s="2"/>
      <c r="G48" s="2"/>
    </row>
    <row r="49" spans="2:7" ht="18" x14ac:dyDescent="0.15">
      <c r="B49" s="1"/>
      <c r="C49" s="1"/>
      <c r="D49" s="1"/>
      <c r="E49" s="1"/>
      <c r="F49" s="1"/>
      <c r="G49" s="1"/>
    </row>
    <row r="50" spans="2:7" ht="18" x14ac:dyDescent="0.15">
      <c r="B50" s="1"/>
      <c r="C50" s="1"/>
      <c r="D50" s="1"/>
      <c r="E50" s="1"/>
      <c r="F50" s="1"/>
      <c r="G50" s="1"/>
    </row>
    <row r="51" spans="2:7" ht="18" x14ac:dyDescent="0.15">
      <c r="B51" s="1"/>
      <c r="C51" s="1"/>
      <c r="D51" s="1"/>
      <c r="E51" s="1"/>
      <c r="F51" s="1"/>
      <c r="G51" s="1"/>
    </row>
    <row r="52" spans="2:7" ht="18" x14ac:dyDescent="0.15">
      <c r="B52" s="1"/>
      <c r="C52" s="1"/>
      <c r="D52" s="1"/>
      <c r="E52" s="1"/>
      <c r="F52" s="1"/>
      <c r="G52" s="1"/>
    </row>
    <row r="53" spans="2:7" ht="18" x14ac:dyDescent="0.15">
      <c r="B53" s="1"/>
      <c r="C53" s="1"/>
      <c r="D53" s="1"/>
      <c r="E53" s="1"/>
      <c r="F53" s="1"/>
      <c r="G53" s="1"/>
    </row>
    <row r="54" spans="2:7" ht="18" x14ac:dyDescent="0.15">
      <c r="B54" s="1"/>
      <c r="C54" s="1"/>
      <c r="D54" s="1"/>
      <c r="E54" s="1"/>
      <c r="F54" s="1"/>
      <c r="G54" s="1"/>
    </row>
    <row r="55" spans="2:7" ht="18" x14ac:dyDescent="0.15">
      <c r="B55" s="1"/>
      <c r="C55" s="1"/>
      <c r="D55" s="1"/>
      <c r="E55" s="1"/>
      <c r="F55" s="1"/>
      <c r="G55" s="1"/>
    </row>
    <row r="56" spans="2:7" ht="18" x14ac:dyDescent="0.15">
      <c r="B56" s="1"/>
      <c r="C56" s="1"/>
      <c r="D56" s="1"/>
      <c r="E56" s="1"/>
      <c r="F56" s="1"/>
      <c r="G56" s="1"/>
    </row>
    <row r="57" spans="2:7" ht="18" x14ac:dyDescent="0.15">
      <c r="B57" s="1"/>
      <c r="C57" s="1"/>
      <c r="D57" s="1"/>
      <c r="E57" s="1"/>
      <c r="F57" s="1"/>
      <c r="G57" s="1"/>
    </row>
    <row r="58" spans="2:7" ht="18" x14ac:dyDescent="0.15">
      <c r="B58" s="1"/>
      <c r="C58" s="1"/>
      <c r="D58" s="1"/>
      <c r="E58" s="1"/>
      <c r="F58" s="1"/>
      <c r="G58" s="1"/>
    </row>
    <row r="59" spans="2:7" ht="18" x14ac:dyDescent="0.15">
      <c r="B59" s="1"/>
      <c r="C59" s="1"/>
      <c r="D59" s="1"/>
      <c r="E59" s="1"/>
      <c r="F59" s="1"/>
      <c r="G59" s="1"/>
    </row>
    <row r="60" spans="2:7" ht="18" x14ac:dyDescent="0.15">
      <c r="B60" s="1"/>
      <c r="C60" s="1"/>
      <c r="D60" s="1"/>
      <c r="E60" s="1"/>
      <c r="F60" s="1"/>
      <c r="G60" s="1"/>
    </row>
    <row r="61" spans="2:7" ht="18" x14ac:dyDescent="0.15">
      <c r="B61" s="1"/>
      <c r="C61" s="1"/>
      <c r="D61" s="1"/>
      <c r="E61" s="1"/>
      <c r="F61" s="1"/>
      <c r="G61" s="1"/>
    </row>
    <row r="62" spans="2:7" ht="18" x14ac:dyDescent="0.15">
      <c r="B62" s="1"/>
      <c r="C62" s="1"/>
      <c r="D62" s="1"/>
      <c r="E62" s="1"/>
      <c r="F62" s="1"/>
      <c r="G62" s="1"/>
    </row>
    <row r="63" spans="2:7" ht="18" x14ac:dyDescent="0.15">
      <c r="B63" s="1"/>
      <c r="C63" s="1"/>
      <c r="D63" s="1"/>
      <c r="E63" s="1"/>
      <c r="F63" s="1"/>
      <c r="G63" s="1"/>
    </row>
  </sheetData>
  <mergeCells count="6">
    <mergeCell ref="B36:C36"/>
    <mergeCell ref="B3:G3"/>
    <mergeCell ref="B5:B6"/>
    <mergeCell ref="C5:C6"/>
    <mergeCell ref="D5:D6"/>
    <mergeCell ref="E5:G5"/>
  </mergeCells>
  <pageMargins left="0.27559055118110237" right="0.15748031496062992" top="0.27559055118110237" bottom="0.23622047244094491" header="0.51181102362204722" footer="0.31496062992125984"/>
  <pageSetup paperSize="9" scale="70" orientation="landscape" blackAndWhite="1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ПРОЄКТИ_2027-2029</vt:lpstr>
      <vt:lpstr>'ПРОЄКТИ_2027-2029'!Заголовки_для_друку</vt:lpstr>
      <vt:lpstr>'ПРОЄКТИ_2027-2029'!Область_друку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Form_f44_d4_f7</dc:title>
  <dc:creator>FastReport.NET</dc:creator>
  <cp:lastModifiedBy>Пользователь</cp:lastModifiedBy>
  <cp:lastPrinted>2026-07-30T10:27:32Z</cp:lastPrinted>
  <dcterms:created xsi:type="dcterms:W3CDTF">2009-06-17T07:33:19Z</dcterms:created>
  <dcterms:modified xsi:type="dcterms:W3CDTF">2026-07-30T10:27:36Z</dcterms:modified>
</cp:coreProperties>
</file>